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31\write-ok\平成２９年度\3-45交通量調査\Ｈ２９年冊子\完成\冊子データＨ２９moto\時間帯別・年度別p３４からｐ48\"/>
    </mc:Choice>
  </mc:AlternateContent>
  <bookViews>
    <workbookView xWindow="0" yWindow="0" windowWidth="20490" windowHeight="7770"/>
  </bookViews>
  <sheets>
    <sheet name="40" sheetId="1" r:id="rId1"/>
  </sheets>
  <externalReferences>
    <externalReference r:id="rId2"/>
  </externalReferences>
  <definedNames>
    <definedName name="_xlnm.Print_Area" localSheetId="0">'40'!$A$1:$L$49</definedName>
  </definedNames>
  <calcPr calcId="152511"/>
</workbook>
</file>

<file path=xl/calcChain.xml><?xml version="1.0" encoding="utf-8"?>
<calcChain xmlns="http://schemas.openxmlformats.org/spreadsheetml/2006/main">
  <c r="L47" i="1" l="1"/>
  <c r="K37" i="1" l="1"/>
  <c r="J37" i="1"/>
  <c r="I37" i="1"/>
  <c r="H37" i="1"/>
  <c r="G37" i="1"/>
  <c r="F37" i="1"/>
  <c r="E37" i="1"/>
  <c r="K34" i="1"/>
  <c r="K49" i="1" s="1"/>
  <c r="J34" i="1"/>
  <c r="J49" i="1" s="1"/>
  <c r="I34" i="1"/>
  <c r="I49" i="1" s="1"/>
  <c r="H34" i="1"/>
  <c r="H49" i="1" s="1"/>
  <c r="G34" i="1"/>
  <c r="G49" i="1" s="1"/>
  <c r="F34" i="1"/>
  <c r="F49" i="1" s="1"/>
  <c r="E34" i="1"/>
  <c r="E49" i="1" s="1"/>
  <c r="K28" i="1"/>
  <c r="J28" i="1"/>
  <c r="I28" i="1"/>
  <c r="H28" i="1"/>
  <c r="G28" i="1"/>
  <c r="F28" i="1"/>
  <c r="E28" i="1"/>
  <c r="K21" i="1"/>
  <c r="J21" i="1"/>
  <c r="I21" i="1"/>
  <c r="H21" i="1"/>
  <c r="G21" i="1"/>
  <c r="F21" i="1"/>
  <c r="E21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41" i="1" l="1"/>
  <c r="L42" i="1"/>
  <c r="L36" i="1"/>
  <c r="L35" i="1"/>
  <c r="D34" i="1"/>
  <c r="L30" i="1"/>
  <c r="L34" i="1" l="1"/>
  <c r="L22" i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9" i="1"/>
  <c r="L48" i="1"/>
  <c r="L46" i="1"/>
  <c r="L45" i="1"/>
  <c r="L44" i="1"/>
  <c r="L43" i="1"/>
  <c r="L40" i="1"/>
  <c r="L39" i="1"/>
  <c r="L38" i="1"/>
  <c r="D37" i="1"/>
  <c r="L33" i="1"/>
  <c r="L32" i="1"/>
  <c r="L31" i="1"/>
  <c r="L29" i="1"/>
  <c r="L28" i="1" s="1"/>
  <c r="D28" i="1"/>
  <c r="L27" i="1"/>
  <c r="L26" i="1"/>
  <c r="L25" i="1"/>
  <c r="L24" i="1"/>
  <c r="L23" i="1"/>
  <c r="L21" i="1" s="1"/>
  <c r="D21" i="1"/>
  <c r="L20" i="1"/>
  <c r="L19" i="1"/>
  <c r="L18" i="1"/>
  <c r="L17" i="1"/>
  <c r="L16" i="1"/>
  <c r="L15" i="1"/>
  <c r="L14" i="1"/>
  <c r="L13" i="1"/>
  <c r="D12" i="1"/>
  <c r="L11" i="1"/>
  <c r="L10" i="1"/>
  <c r="L9" i="1"/>
  <c r="L8" i="1"/>
  <c r="L7" i="1"/>
  <c r="D6" i="1"/>
  <c r="L5" i="1"/>
  <c r="L37" i="1" l="1"/>
  <c r="L12" i="1"/>
  <c r="L49" i="1"/>
  <c r="L6" i="1"/>
</calcChain>
</file>

<file path=xl/sharedStrings.xml><?xml version="1.0" encoding="utf-8"?>
<sst xmlns="http://schemas.openxmlformats.org/spreadsheetml/2006/main" count="105" uniqueCount="102">
  <si>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</si>
  <si>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</si>
  <si>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</si>
  <si>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</si>
  <si>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</si>
  <si>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</si>
  <si>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</si>
  <si>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</si>
  <si>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</si>
  <si>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</si>
  <si>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</si>
  <si>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</si>
  <si>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</si>
  <si>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</si>
  <si>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</si>
  <si>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</si>
  <si>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</si>
  <si>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</si>
  <si>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</si>
  <si>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</si>
  <si>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</si>
  <si>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</si>
  <si>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</si>
  <si>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</si>
  <si>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</si>
  <si>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</si>
  <si>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</si>
  <si>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</si>
  <si>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</si>
  <si>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</si>
  <si>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</si>
  <si>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</si>
  <si>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</si>
  <si>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</si>
  <si>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</si>
  <si>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</si>
  <si>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</si>
  <si>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</si>
  <si>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</si>
  <si>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</si>
  <si>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</si>
  <si>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</si>
  <si>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</si>
  <si>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</si>
  <si>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</si>
  <si>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</si>
  <si>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</si>
  <si>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</si>
  <si>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</si>
  <si>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</si>
  <si>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</si>
  <si>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</si>
  <si>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</si>
  <si>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</si>
  <si>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</si>
  <si>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</si>
  <si>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</si>
  <si>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</si>
  <si>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</si>
  <si>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</si>
  <si>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</si>
  <si>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</si>
  <si>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</si>
  <si>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</si>
  <si>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</si>
  <si>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</si>
  <si>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</si>
  <si>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</si>
  <si>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</si>
  <si>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</si>
  <si>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</si>
  <si>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</si>
  <si>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</si>
  <si>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</si>
  <si>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</si>
  <si>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</si>
  <si>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</si>
  <si>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</si>
  <si>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</si>
  <si>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</si>
  <si>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</si>
  <si>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</si>
  <si>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</si>
  <si>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</si>
  <si>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</si>
  <si>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</si>
  <si>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</si>
  <si>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</si>
  <si>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</si>
  <si>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</si>
  <si>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</si>
  <si>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</si>
  <si>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</si>
  <si>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</si>
  <si>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</si>
  <si>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</si>
  <si>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21-2</t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</si>
  <si>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</si>
  <si>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21-1</t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</si>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</sst>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3" xfId="1" applyFont="1" applyBorder="1" applyAlignment="1" applyProtection="1">
      <alignment horizontal="center" vertical="center" shrinkToFit="1"/>
      <protection locked="0"/>
    </xf>
    <xf numFmtId="38" fontId="6" fillId="0" borderId="34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39" xfId="1" applyFont="1" applyBorder="1" applyAlignment="1" applyProtection="1">
      <alignment horizontal="center" vertical="center" shrinkToFit="1"/>
      <protection locked="0"/>
    </xf>
    <xf numFmtId="38" fontId="6" fillId="0" borderId="40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39" xfId="1" applyFont="1" applyBorder="1" applyAlignment="1">
      <alignment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39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6" fillId="0" borderId="34" xfId="1" applyFont="1" applyBorder="1" applyAlignment="1" applyProtection="1">
      <alignment horizontal="left" vertical="center" shrinkToFit="1"/>
    </xf>
    <xf numFmtId="38" fontId="5" fillId="0" borderId="33" xfId="1" quotePrefix="1" applyFont="1" applyBorder="1" applyAlignment="1" applyProtection="1">
      <alignment horizontal="center" vertical="center" shrinkToFit="1"/>
      <protection locked="0"/>
    </xf>
    <xf numFmtId="38" fontId="0" fillId="0" borderId="33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51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3" xfId="1" applyFont="1" applyBorder="1" applyAlignment="1">
      <alignment vertical="center" shrinkToFit="1"/>
    </xf>
    <xf numFmtId="38" fontId="7" fillId="0" borderId="5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6" fillId="0" borderId="56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10" fillId="0" borderId="59" xfId="1" applyFont="1" applyBorder="1" applyAlignment="1">
      <alignment horizontal="center" vertical="center" shrinkToFit="1"/>
    </xf>
    <xf numFmtId="38" fontId="10" fillId="0" borderId="57" xfId="1" applyFont="1" applyBorder="1" applyAlignment="1">
      <alignment vertical="center" shrinkToFit="1"/>
    </xf>
    <xf numFmtId="38" fontId="10" fillId="0" borderId="60" xfId="1" applyFont="1" applyBorder="1" applyAlignment="1">
      <alignment vertical="center" shrinkToFit="1"/>
    </xf>
    <xf numFmtId="38" fontId="10" fillId="0" borderId="61" xfId="1" applyFont="1" applyBorder="1" applyAlignment="1">
      <alignment vertical="center" shrinkToFit="1"/>
    </xf>
    <xf numFmtId="38" fontId="10" fillId="0" borderId="59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5" fillId="2" borderId="44" xfId="1" quotePrefix="1" applyFont="1" applyFill="1" applyBorder="1" applyAlignment="1" applyProtection="1">
      <alignment horizontal="center" vertical="center" shrinkToFit="1"/>
      <protection locked="0"/>
    </xf>
    <xf numFmtId="38" fontId="6" fillId="2" borderId="45" xfId="1" applyFont="1" applyFill="1" applyBorder="1" applyAlignment="1" applyProtection="1">
      <alignment vertical="center" shrinkToFit="1"/>
    </xf>
    <xf numFmtId="38" fontId="5" fillId="2" borderId="33" xfId="1" applyFont="1" applyFill="1" applyBorder="1" applyAlignment="1" applyProtection="1">
      <alignment horizontal="center" vertical="center" shrinkToFit="1"/>
      <protection locked="0"/>
    </xf>
    <xf numFmtId="38" fontId="6" fillId="2" borderId="34" xfId="1" applyFont="1" applyFill="1" applyBorder="1" applyAlignment="1" applyProtection="1">
      <alignment vertical="center" shrinkToFit="1"/>
    </xf>
    <xf numFmtId="38" fontId="5" fillId="0" borderId="62" xfId="1" applyFont="1" applyBorder="1" applyAlignment="1" applyProtection="1">
      <alignment horizontal="center" vertical="center" shrinkToFit="1"/>
      <protection locked="0"/>
    </xf>
    <xf numFmtId="49" fontId="5" fillId="0" borderId="63" xfId="1" applyNumberFormat="1" applyFont="1" applyBorder="1" applyAlignment="1" applyProtection="1">
      <alignment horizontal="center" vertical="center" shrinkToFit="1"/>
      <protection locked="0"/>
    </xf>
    <xf numFmtId="49" fontId="5" fillId="0" borderId="64" xfId="1" applyNumberFormat="1" applyFont="1" applyBorder="1" applyAlignment="1" applyProtection="1">
      <alignment horizontal="center" vertical="center" shrinkToFit="1"/>
      <protection locked="0"/>
    </xf>
    <xf numFmtId="38" fontId="6" fillId="0" borderId="65" xfId="1" applyFont="1" applyBorder="1" applyAlignment="1" applyProtection="1">
      <alignment vertical="center" shrinkToFit="1"/>
    </xf>
    <xf numFmtId="38" fontId="6" fillId="0" borderId="66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9" fillId="0" borderId="20" xfId="1" applyFont="1" applyBorder="1" applyAlignment="1">
      <alignment vertical="center" shrinkToFit="1"/>
    </xf>
    <xf numFmtId="38" fontId="9" fillId="0" borderId="55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22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zoomScaleNormal="100" workbookViewId="0">
      <selection activeCell="K11" sqref="K11"/>
    </sheetView>
  </sheetViews>
  <sheetFormatPr defaultRowHeight="13.5"/>
  <cols>
    <col min="1" max="1" width="7.125" customWidth="1"/>
    <col min="2" max="2" width="31.25" customWidth="1"/>
    <col min="3" max="3" width="28.5" bestFit="1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5">
        <v>43032</v>
      </c>
    </row>
    <row r="3" spans="1:12">
      <c r="A3" s="3" t="s">
        <v>0</v>
      </c>
      <c r="B3" s="111" t="s">
        <v>0</v>
      </c>
      <c r="C3" s="113" t="s">
        <v>1</v>
      </c>
      <c r="D3" s="115" t="s">
        <v>2</v>
      </c>
      <c r="E3" s="116"/>
      <c r="F3" s="116"/>
      <c r="G3" s="116"/>
      <c r="H3" s="116"/>
      <c r="I3" s="116"/>
      <c r="J3" s="116"/>
      <c r="K3" s="116"/>
      <c r="L3" s="117"/>
    </row>
    <row r="4" spans="1:12" ht="14.25" thickBot="1">
      <c r="A4" s="4" t="s">
        <v>3</v>
      </c>
      <c r="B4" s="112"/>
      <c r="C4" s="114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166</v>
      </c>
      <c r="E5" s="13">
        <v>224</v>
      </c>
      <c r="F5" s="13">
        <v>155</v>
      </c>
      <c r="G5" s="13">
        <v>122</v>
      </c>
      <c r="H5" s="13">
        <v>105</v>
      </c>
      <c r="I5" s="13">
        <v>130</v>
      </c>
      <c r="J5" s="13">
        <v>144</v>
      </c>
      <c r="K5" s="14">
        <v>135</v>
      </c>
      <c r="L5" s="15">
        <f>SUM(D5:K5)</f>
        <v>1181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229</v>
      </c>
      <c r="E6" s="20">
        <f t="shared" si="0"/>
        <v>343</v>
      </c>
      <c r="F6" s="20">
        <f t="shared" si="0"/>
        <v>311</v>
      </c>
      <c r="G6" s="20">
        <f t="shared" si="0"/>
        <v>253</v>
      </c>
      <c r="H6" s="20">
        <f t="shared" si="0"/>
        <v>229</v>
      </c>
      <c r="I6" s="20">
        <f t="shared" si="0"/>
        <v>240</v>
      </c>
      <c r="J6" s="20">
        <f t="shared" si="0"/>
        <v>288</v>
      </c>
      <c r="K6" s="21">
        <f t="shared" si="0"/>
        <v>217</v>
      </c>
      <c r="L6" s="22">
        <f t="shared" si="0"/>
        <v>2110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109</v>
      </c>
      <c r="E7" s="27">
        <v>132</v>
      </c>
      <c r="F7" s="28">
        <v>104</v>
      </c>
      <c r="G7" s="28">
        <v>87</v>
      </c>
      <c r="H7" s="28">
        <v>93</v>
      </c>
      <c r="I7" s="28">
        <v>91</v>
      </c>
      <c r="J7" s="28">
        <v>129</v>
      </c>
      <c r="K7" s="29">
        <v>105</v>
      </c>
      <c r="L7" s="30">
        <f>SUM(D7:K7)</f>
        <v>850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6">
        <v>120</v>
      </c>
      <c r="E8" s="27">
        <v>211</v>
      </c>
      <c r="F8" s="28">
        <v>207</v>
      </c>
      <c r="G8" s="28">
        <v>166</v>
      </c>
      <c r="H8" s="28">
        <v>136</v>
      </c>
      <c r="I8" s="28">
        <v>149</v>
      </c>
      <c r="J8" s="28">
        <v>159</v>
      </c>
      <c r="K8" s="29">
        <v>112</v>
      </c>
      <c r="L8" s="31">
        <f t="shared" ref="L8:L48" si="1">SUM(D8:K8)</f>
        <v>1260</v>
      </c>
    </row>
    <row r="9" spans="1:12" ht="17.25">
      <c r="A9" s="32" t="s">
        <v>21</v>
      </c>
      <c r="B9" s="33" t="str">
        <f>[1]歩行者男時間別!B9</f>
        <v xml:space="preserve">  牛川境橋（鈴木製材所前）</v>
      </c>
      <c r="C9" s="34" t="s">
        <v>22</v>
      </c>
      <c r="D9" s="35">
        <v>120</v>
      </c>
      <c r="E9" s="36">
        <v>211</v>
      </c>
      <c r="F9" s="37">
        <v>207</v>
      </c>
      <c r="G9" s="37">
        <v>166</v>
      </c>
      <c r="H9" s="37">
        <v>136</v>
      </c>
      <c r="I9" s="37">
        <v>149</v>
      </c>
      <c r="J9" s="37">
        <v>159</v>
      </c>
      <c r="K9" s="38">
        <v>112</v>
      </c>
      <c r="L9" s="39">
        <f t="shared" si="1"/>
        <v>1260</v>
      </c>
    </row>
    <row r="10" spans="1:12" ht="17.25">
      <c r="A10" s="32" t="s">
        <v>23</v>
      </c>
      <c r="B10" s="33" t="str">
        <f>[1]歩行者男時間別!B10</f>
        <v xml:space="preserve">  青陵街道（東田中郷町）</v>
      </c>
      <c r="C10" s="34" t="s">
        <v>24</v>
      </c>
      <c r="D10" s="35">
        <v>163</v>
      </c>
      <c r="E10" s="36">
        <v>166</v>
      </c>
      <c r="F10" s="37">
        <v>180</v>
      </c>
      <c r="G10" s="37">
        <v>124</v>
      </c>
      <c r="H10" s="37">
        <v>120</v>
      </c>
      <c r="I10" s="37">
        <v>152</v>
      </c>
      <c r="J10" s="37">
        <v>160</v>
      </c>
      <c r="K10" s="38">
        <v>159</v>
      </c>
      <c r="L10" s="40">
        <f t="shared" si="1"/>
        <v>1224</v>
      </c>
    </row>
    <row r="11" spans="1:12" ht="17.25">
      <c r="A11" s="32" t="s">
        <v>25</v>
      </c>
      <c r="B11" s="33" t="str">
        <f>[1]歩行者男時間別!B11</f>
        <v xml:space="preserve">  東 郷 町（丸地米穀店前）</v>
      </c>
      <c r="C11" s="34" t="s">
        <v>26</v>
      </c>
      <c r="D11" s="35">
        <v>58</v>
      </c>
      <c r="E11" s="36">
        <v>45</v>
      </c>
      <c r="F11" s="37">
        <v>51</v>
      </c>
      <c r="G11" s="37">
        <v>52</v>
      </c>
      <c r="H11" s="37">
        <v>52</v>
      </c>
      <c r="I11" s="37">
        <v>48</v>
      </c>
      <c r="J11" s="37">
        <v>55</v>
      </c>
      <c r="K11" s="38">
        <v>29</v>
      </c>
      <c r="L11" s="40">
        <f t="shared" si="1"/>
        <v>390</v>
      </c>
    </row>
    <row r="12" spans="1:12" ht="17.25">
      <c r="A12" s="41">
        <v>6</v>
      </c>
      <c r="B12" s="42" t="str">
        <f>[1]歩行者男時間別!B12</f>
        <v>伝馬町</v>
      </c>
      <c r="C12" s="43" t="s">
        <v>89</v>
      </c>
      <c r="D12" s="44">
        <f t="shared" ref="D12:L12" si="2">SUM(D13:D14)</f>
        <v>323</v>
      </c>
      <c r="E12" s="45">
        <f t="shared" si="2"/>
        <v>282</v>
      </c>
      <c r="F12" s="45">
        <f t="shared" si="2"/>
        <v>296</v>
      </c>
      <c r="G12" s="45">
        <f t="shared" si="2"/>
        <v>214</v>
      </c>
      <c r="H12" s="45">
        <f t="shared" si="2"/>
        <v>164</v>
      </c>
      <c r="I12" s="45">
        <f t="shared" si="2"/>
        <v>234</v>
      </c>
      <c r="J12" s="45">
        <f t="shared" si="2"/>
        <v>209</v>
      </c>
      <c r="K12" s="46">
        <f t="shared" si="2"/>
        <v>214</v>
      </c>
      <c r="L12" s="47">
        <f t="shared" si="2"/>
        <v>1936</v>
      </c>
    </row>
    <row r="13" spans="1:12" ht="17.25">
      <c r="A13" s="48" t="s">
        <v>27</v>
      </c>
      <c r="B13" s="24" t="str">
        <f>[1]歩行者男時間別!B13</f>
        <v xml:space="preserve">  伝 馬 町 （伊本石油店前）</v>
      </c>
      <c r="C13" s="25" t="s">
        <v>90</v>
      </c>
      <c r="D13" s="26">
        <v>166</v>
      </c>
      <c r="E13" s="27">
        <v>136</v>
      </c>
      <c r="F13" s="28">
        <v>147</v>
      </c>
      <c r="G13" s="28">
        <v>101</v>
      </c>
      <c r="H13" s="28">
        <v>92</v>
      </c>
      <c r="I13" s="28">
        <v>126</v>
      </c>
      <c r="J13" s="28">
        <v>111</v>
      </c>
      <c r="K13" s="29">
        <v>92</v>
      </c>
      <c r="L13" s="30">
        <f t="shared" si="1"/>
        <v>971</v>
      </c>
    </row>
    <row r="14" spans="1:12" ht="17.25">
      <c r="A14" s="96" t="s">
        <v>28</v>
      </c>
      <c r="B14" s="97" t="str">
        <f>[1]歩行者男時間別!B14</f>
        <v xml:space="preserve">  伝 馬 町 （伊本石油店前）</v>
      </c>
      <c r="C14" s="49" t="s">
        <v>29</v>
      </c>
      <c r="D14" s="50">
        <v>157</v>
      </c>
      <c r="E14" s="51">
        <v>146</v>
      </c>
      <c r="F14" s="52">
        <v>149</v>
      </c>
      <c r="G14" s="52">
        <v>113</v>
      </c>
      <c r="H14" s="52">
        <v>72</v>
      </c>
      <c r="I14" s="52">
        <v>108</v>
      </c>
      <c r="J14" s="52">
        <v>98</v>
      </c>
      <c r="K14" s="53">
        <v>122</v>
      </c>
      <c r="L14" s="54">
        <f t="shared" si="1"/>
        <v>965</v>
      </c>
    </row>
    <row r="15" spans="1:12" ht="17.25">
      <c r="A15" s="32" t="s">
        <v>30</v>
      </c>
      <c r="B15" s="33" t="str">
        <f>[1]歩行者男時間別!B15</f>
        <v xml:space="preserve">  向 山 町（児童公園前）</v>
      </c>
      <c r="C15" s="34" t="s">
        <v>31</v>
      </c>
      <c r="D15" s="35">
        <v>134</v>
      </c>
      <c r="E15" s="36">
        <v>139</v>
      </c>
      <c r="F15" s="37">
        <v>132</v>
      </c>
      <c r="G15" s="37">
        <v>115</v>
      </c>
      <c r="H15" s="37">
        <v>72</v>
      </c>
      <c r="I15" s="37">
        <v>119</v>
      </c>
      <c r="J15" s="37">
        <v>84</v>
      </c>
      <c r="K15" s="38">
        <v>88</v>
      </c>
      <c r="L15" s="40">
        <f>SUM(D15:K15)</f>
        <v>883</v>
      </c>
    </row>
    <row r="16" spans="1:12" ht="17.25">
      <c r="A16" s="32" t="s">
        <v>32</v>
      </c>
      <c r="B16" s="33" t="str">
        <f>[1]歩行者男時間別!B16</f>
        <v xml:space="preserve">  愛 大 前（南部交番前）</v>
      </c>
      <c r="C16" s="34" t="s">
        <v>33</v>
      </c>
      <c r="D16" s="35">
        <v>64</v>
      </c>
      <c r="E16" s="36">
        <v>72</v>
      </c>
      <c r="F16" s="37">
        <v>60</v>
      </c>
      <c r="G16" s="37">
        <v>68</v>
      </c>
      <c r="H16" s="37">
        <v>52</v>
      </c>
      <c r="I16" s="37">
        <v>128</v>
      </c>
      <c r="J16" s="37">
        <v>133</v>
      </c>
      <c r="K16" s="38">
        <v>80</v>
      </c>
      <c r="L16" s="40">
        <f>SUM(D16:K16)</f>
        <v>657</v>
      </c>
    </row>
    <row r="17" spans="1:15" ht="17.25">
      <c r="A17" s="98" t="s">
        <v>34</v>
      </c>
      <c r="B17" s="99" t="str">
        <f>[1]歩行者男時間別!B17</f>
        <v xml:space="preserve">  藤 沢 町（とんかつの武蔵前）</v>
      </c>
      <c r="C17" s="34" t="s">
        <v>35</v>
      </c>
      <c r="D17" s="35">
        <v>50</v>
      </c>
      <c r="E17" s="36">
        <v>51</v>
      </c>
      <c r="F17" s="37">
        <v>23</v>
      </c>
      <c r="G17" s="37">
        <v>49</v>
      </c>
      <c r="H17" s="37">
        <v>44</v>
      </c>
      <c r="I17" s="37">
        <v>65</v>
      </c>
      <c r="J17" s="37">
        <v>61</v>
      </c>
      <c r="K17" s="38">
        <v>53</v>
      </c>
      <c r="L17" s="40">
        <f t="shared" si="1"/>
        <v>396</v>
      </c>
    </row>
    <row r="18" spans="1:15" ht="17.25">
      <c r="A18" s="32" t="s">
        <v>36</v>
      </c>
      <c r="B18" s="33" t="str">
        <f>[1]歩行者男時間別!B18</f>
        <v xml:space="preserve">  蒲郡街道（ヤマト運輸前）</v>
      </c>
      <c r="C18" s="34" t="s">
        <v>37</v>
      </c>
      <c r="D18" s="35">
        <v>127</v>
      </c>
      <c r="E18" s="36">
        <v>160</v>
      </c>
      <c r="F18" s="37">
        <v>162</v>
      </c>
      <c r="G18" s="37">
        <v>155</v>
      </c>
      <c r="H18" s="37">
        <v>154</v>
      </c>
      <c r="I18" s="37">
        <v>203</v>
      </c>
      <c r="J18" s="37">
        <v>150</v>
      </c>
      <c r="K18" s="38">
        <v>114</v>
      </c>
      <c r="L18" s="40">
        <f t="shared" si="1"/>
        <v>1225</v>
      </c>
    </row>
    <row r="19" spans="1:15" ht="17.25">
      <c r="A19" s="32" t="s">
        <v>38</v>
      </c>
      <c r="B19" s="33" t="str">
        <f>[1]歩行者男時間別!B19</f>
        <v xml:space="preserve">  大橋通り（清須屋商会前）</v>
      </c>
      <c r="C19" s="34" t="s">
        <v>39</v>
      </c>
      <c r="D19" s="35">
        <v>205</v>
      </c>
      <c r="E19" s="36">
        <v>216</v>
      </c>
      <c r="F19" s="37">
        <v>183</v>
      </c>
      <c r="G19" s="37">
        <v>180</v>
      </c>
      <c r="H19" s="37">
        <v>118</v>
      </c>
      <c r="I19" s="37">
        <v>162</v>
      </c>
      <c r="J19" s="37">
        <v>185</v>
      </c>
      <c r="K19" s="38">
        <v>168</v>
      </c>
      <c r="L19" s="40">
        <f t="shared" si="1"/>
        <v>1417</v>
      </c>
    </row>
    <row r="20" spans="1:15" ht="17.25">
      <c r="A20" s="32" t="s">
        <v>40</v>
      </c>
      <c r="B20" s="33" t="str">
        <f>[1]歩行者男時間別!B20</f>
        <v xml:space="preserve">  広小路通２丁目（近畿日本ツーリスト前）</v>
      </c>
      <c r="C20" s="34" t="s">
        <v>41</v>
      </c>
      <c r="D20" s="35">
        <v>10</v>
      </c>
      <c r="E20" s="36">
        <v>21</v>
      </c>
      <c r="F20" s="37">
        <v>12</v>
      </c>
      <c r="G20" s="37">
        <v>5</v>
      </c>
      <c r="H20" s="37">
        <v>5</v>
      </c>
      <c r="I20" s="37">
        <v>11</v>
      </c>
      <c r="J20" s="37">
        <v>16</v>
      </c>
      <c r="K20" s="38">
        <v>11</v>
      </c>
      <c r="L20" s="40">
        <f>SUM(D20:K20)</f>
        <v>91</v>
      </c>
      <c r="N20" s="55"/>
    </row>
    <row r="21" spans="1:15" ht="17.25">
      <c r="A21" s="16" t="s">
        <v>42</v>
      </c>
      <c r="B21" s="17" t="str">
        <f>[1]歩行者男時間別!B21</f>
        <v>駅前大通北</v>
      </c>
      <c r="C21" s="18" t="s">
        <v>91</v>
      </c>
      <c r="D21" s="107">
        <f t="shared" ref="D21:L21" si="3">SUM(D22:D23)</f>
        <v>46</v>
      </c>
      <c r="E21" s="108">
        <f t="shared" si="3"/>
        <v>56</v>
      </c>
      <c r="F21" s="108">
        <f t="shared" si="3"/>
        <v>54</v>
      </c>
      <c r="G21" s="108">
        <f t="shared" si="3"/>
        <v>26</v>
      </c>
      <c r="H21" s="108">
        <f t="shared" si="3"/>
        <v>21</v>
      </c>
      <c r="I21" s="108">
        <f t="shared" si="3"/>
        <v>31</v>
      </c>
      <c r="J21" s="108">
        <f t="shared" si="3"/>
        <v>30</v>
      </c>
      <c r="K21" s="109">
        <f t="shared" si="3"/>
        <v>37</v>
      </c>
      <c r="L21" s="110">
        <f t="shared" si="3"/>
        <v>301</v>
      </c>
    </row>
    <row r="22" spans="1:15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26">
        <v>24</v>
      </c>
      <c r="E22" s="27">
        <v>31</v>
      </c>
      <c r="F22" s="28">
        <v>32</v>
      </c>
      <c r="G22" s="28">
        <v>15</v>
      </c>
      <c r="H22" s="28">
        <v>12</v>
      </c>
      <c r="I22" s="28">
        <v>13</v>
      </c>
      <c r="J22" s="28">
        <v>16</v>
      </c>
      <c r="K22" s="29">
        <v>16</v>
      </c>
      <c r="L22" s="30">
        <f t="shared" ref="L22:L27" si="4">SUM(D22:K22)</f>
        <v>159</v>
      </c>
    </row>
    <row r="23" spans="1:15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57">
        <v>22</v>
      </c>
      <c r="E23" s="58">
        <v>25</v>
      </c>
      <c r="F23" s="59">
        <v>22</v>
      </c>
      <c r="G23" s="59">
        <v>11</v>
      </c>
      <c r="H23" s="59">
        <v>9</v>
      </c>
      <c r="I23" s="59">
        <v>18</v>
      </c>
      <c r="J23" s="59">
        <v>14</v>
      </c>
      <c r="K23" s="60">
        <v>21</v>
      </c>
      <c r="L23" s="40">
        <f t="shared" si="4"/>
        <v>142</v>
      </c>
    </row>
    <row r="24" spans="1:15" ht="17.25">
      <c r="A24" s="32" t="s">
        <v>46</v>
      </c>
      <c r="B24" s="61" t="str">
        <f>[1]歩行者男時間別!B24</f>
        <v>　新川小学校（新川小学校前）</v>
      </c>
      <c r="C24" s="34" t="s">
        <v>47</v>
      </c>
      <c r="D24" s="35">
        <v>46</v>
      </c>
      <c r="E24" s="36">
        <v>78</v>
      </c>
      <c r="F24" s="37">
        <v>73</v>
      </c>
      <c r="G24" s="37">
        <v>68</v>
      </c>
      <c r="H24" s="37">
        <v>40</v>
      </c>
      <c r="I24" s="37">
        <v>56</v>
      </c>
      <c r="J24" s="37">
        <v>55</v>
      </c>
      <c r="K24" s="38">
        <v>46</v>
      </c>
      <c r="L24" s="39">
        <f t="shared" si="4"/>
        <v>462</v>
      </c>
    </row>
    <row r="25" spans="1:15" ht="17.25">
      <c r="A25" s="32" t="s">
        <v>48</v>
      </c>
      <c r="B25" s="33" t="str">
        <f>[1]歩行者男時間別!B25</f>
        <v xml:space="preserve">  高 洲 町（東海交通前）</v>
      </c>
      <c r="C25" s="34" t="s">
        <v>49</v>
      </c>
      <c r="D25" s="35">
        <v>93</v>
      </c>
      <c r="E25" s="36">
        <v>87</v>
      </c>
      <c r="F25" s="37">
        <v>87</v>
      </c>
      <c r="G25" s="37">
        <v>45</v>
      </c>
      <c r="H25" s="37">
        <v>56</v>
      </c>
      <c r="I25" s="37">
        <v>73</v>
      </c>
      <c r="J25" s="37">
        <v>61</v>
      </c>
      <c r="K25" s="38">
        <v>80</v>
      </c>
      <c r="L25" s="40">
        <f t="shared" si="4"/>
        <v>582</v>
      </c>
    </row>
    <row r="26" spans="1:15" ht="17.25">
      <c r="A26" s="62" t="s">
        <v>50</v>
      </c>
      <c r="B26" s="33" t="str">
        <f>[1]歩行者男時間別!B26</f>
        <v xml:space="preserve">  ときわ通り（精文館横）</v>
      </c>
      <c r="C26" s="34" t="s">
        <v>51</v>
      </c>
      <c r="D26" s="63">
        <v>1</v>
      </c>
      <c r="E26" s="64">
        <v>1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5">
        <v>0</v>
      </c>
      <c r="L26" s="39">
        <f t="shared" si="4"/>
        <v>2</v>
      </c>
      <c r="M26" s="66"/>
    </row>
    <row r="27" spans="1:15" ht="17.25">
      <c r="A27" s="67" t="s">
        <v>52</v>
      </c>
      <c r="B27" s="17" t="str">
        <f>[1]歩行者男時間別!B27</f>
        <v>　広小路通１丁目（精文館前）</v>
      </c>
      <c r="C27" s="18" t="s">
        <v>53</v>
      </c>
      <c r="D27" s="35">
        <v>5</v>
      </c>
      <c r="E27" s="38">
        <v>19</v>
      </c>
      <c r="F27" s="38">
        <v>14</v>
      </c>
      <c r="G27" s="38">
        <v>3</v>
      </c>
      <c r="H27" s="38">
        <v>12</v>
      </c>
      <c r="I27" s="38">
        <v>13</v>
      </c>
      <c r="J27" s="38">
        <v>14</v>
      </c>
      <c r="K27" s="38">
        <v>18</v>
      </c>
      <c r="L27" s="39">
        <f t="shared" si="4"/>
        <v>98</v>
      </c>
    </row>
    <row r="28" spans="1:15" ht="17.25">
      <c r="A28" s="16" t="s">
        <v>54</v>
      </c>
      <c r="B28" s="17" t="str">
        <f>[1]歩行者男時間別!B28</f>
        <v>大橋通り</v>
      </c>
      <c r="C28" s="18" t="s">
        <v>93</v>
      </c>
      <c r="D28" s="44">
        <f t="shared" ref="D28:L28" si="5">SUM(D29:D30)</f>
        <v>68</v>
      </c>
      <c r="E28" s="45">
        <f t="shared" si="5"/>
        <v>83</v>
      </c>
      <c r="F28" s="45">
        <f t="shared" si="5"/>
        <v>75</v>
      </c>
      <c r="G28" s="45">
        <f t="shared" si="5"/>
        <v>26</v>
      </c>
      <c r="H28" s="45">
        <f t="shared" si="5"/>
        <v>32</v>
      </c>
      <c r="I28" s="45">
        <f t="shared" si="5"/>
        <v>62</v>
      </c>
      <c r="J28" s="45">
        <f t="shared" si="5"/>
        <v>37</v>
      </c>
      <c r="K28" s="46">
        <f t="shared" si="5"/>
        <v>45</v>
      </c>
      <c r="L28" s="47">
        <f t="shared" si="5"/>
        <v>428</v>
      </c>
      <c r="N28" s="68"/>
      <c r="O28" s="68"/>
    </row>
    <row r="29" spans="1:15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57">
        <v>25</v>
      </c>
      <c r="E29" s="58">
        <v>38</v>
      </c>
      <c r="F29" s="59">
        <v>29</v>
      </c>
      <c r="G29" s="59">
        <v>6</v>
      </c>
      <c r="H29" s="59">
        <v>6</v>
      </c>
      <c r="I29" s="59">
        <v>18</v>
      </c>
      <c r="J29" s="59">
        <v>11</v>
      </c>
      <c r="K29" s="60">
        <v>11</v>
      </c>
      <c r="L29" s="31">
        <f t="shared" ref="L29:L33" si="6">SUM(D29:K29)</f>
        <v>144</v>
      </c>
    </row>
    <row r="30" spans="1:15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0">
        <v>43</v>
      </c>
      <c r="E30" s="51">
        <v>45</v>
      </c>
      <c r="F30" s="52">
        <v>46</v>
      </c>
      <c r="G30" s="52">
        <v>20</v>
      </c>
      <c r="H30" s="52">
        <v>26</v>
      </c>
      <c r="I30" s="52">
        <v>44</v>
      </c>
      <c r="J30" s="52">
        <v>26</v>
      </c>
      <c r="K30" s="53">
        <v>34</v>
      </c>
      <c r="L30" s="54">
        <f t="shared" si="6"/>
        <v>284</v>
      </c>
    </row>
    <row r="31" spans="1:15" ht="17.25">
      <c r="A31" s="32" t="s">
        <v>59</v>
      </c>
      <c r="B31" s="33" t="str">
        <f>[1]歩行者男時間別!B31</f>
        <v xml:space="preserve">  札木通り（梅鉢屋前）</v>
      </c>
      <c r="C31" s="34" t="s">
        <v>60</v>
      </c>
      <c r="D31" s="12">
        <v>20</v>
      </c>
      <c r="E31" s="69">
        <v>24</v>
      </c>
      <c r="F31" s="13">
        <v>19</v>
      </c>
      <c r="G31" s="13">
        <v>21</v>
      </c>
      <c r="H31" s="13">
        <v>9</v>
      </c>
      <c r="I31" s="13">
        <v>11</v>
      </c>
      <c r="J31" s="13">
        <v>29</v>
      </c>
      <c r="K31" s="14">
        <v>12</v>
      </c>
      <c r="L31" s="40">
        <f t="shared" si="6"/>
        <v>145</v>
      </c>
    </row>
    <row r="32" spans="1:15" ht="17.25">
      <c r="A32" s="32" t="s">
        <v>61</v>
      </c>
      <c r="B32" s="33" t="str">
        <f>[1]歩行者男時間別!B32</f>
        <v xml:space="preserve">  往完町（豊川信用金庫　西支店前）</v>
      </c>
      <c r="C32" s="34" t="s">
        <v>62</v>
      </c>
      <c r="D32" s="35">
        <v>201</v>
      </c>
      <c r="E32" s="36">
        <v>195</v>
      </c>
      <c r="F32" s="37">
        <v>176</v>
      </c>
      <c r="G32" s="37">
        <v>178</v>
      </c>
      <c r="H32" s="37">
        <v>79</v>
      </c>
      <c r="I32" s="37">
        <v>117</v>
      </c>
      <c r="J32" s="37">
        <v>124</v>
      </c>
      <c r="K32" s="38">
        <v>84</v>
      </c>
      <c r="L32" s="40">
        <f t="shared" si="6"/>
        <v>1154</v>
      </c>
    </row>
    <row r="33" spans="1:15" ht="17.25">
      <c r="A33" s="32" t="s">
        <v>63</v>
      </c>
      <c r="B33" s="33" t="s">
        <v>101</v>
      </c>
      <c r="C33" s="34" t="s">
        <v>64</v>
      </c>
      <c r="D33" s="63">
        <v>2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40">
        <f t="shared" si="6"/>
        <v>2</v>
      </c>
    </row>
    <row r="34" spans="1:15" ht="17.25">
      <c r="A34" s="100">
        <v>21</v>
      </c>
      <c r="B34" s="103" t="s">
        <v>99</v>
      </c>
      <c r="C34" s="18" t="s">
        <v>94</v>
      </c>
      <c r="D34" s="56">
        <f t="shared" ref="D34:L34" si="7">SUM(D35:D36)</f>
        <v>170</v>
      </c>
      <c r="E34" s="45">
        <f t="shared" si="7"/>
        <v>195</v>
      </c>
      <c r="F34" s="45">
        <f t="shared" si="7"/>
        <v>163</v>
      </c>
      <c r="G34" s="45">
        <f t="shared" si="7"/>
        <v>161</v>
      </c>
      <c r="H34" s="45">
        <f t="shared" si="7"/>
        <v>76</v>
      </c>
      <c r="I34" s="45">
        <f t="shared" si="7"/>
        <v>103</v>
      </c>
      <c r="J34" s="45">
        <f t="shared" si="7"/>
        <v>111</v>
      </c>
      <c r="K34" s="46">
        <f t="shared" si="7"/>
        <v>100</v>
      </c>
      <c r="L34" s="47">
        <f t="shared" si="7"/>
        <v>1079</v>
      </c>
    </row>
    <row r="35" spans="1:15" ht="17.25">
      <c r="A35" s="101" t="s">
        <v>98</v>
      </c>
      <c r="B35" s="104" t="s">
        <v>100</v>
      </c>
      <c r="C35" s="25" t="s">
        <v>95</v>
      </c>
      <c r="D35" s="57">
        <v>75</v>
      </c>
      <c r="E35" s="58">
        <v>90</v>
      </c>
      <c r="F35" s="59">
        <v>64</v>
      </c>
      <c r="G35" s="59">
        <v>73</v>
      </c>
      <c r="H35" s="59">
        <v>35</v>
      </c>
      <c r="I35" s="59">
        <v>42</v>
      </c>
      <c r="J35" s="59">
        <v>55</v>
      </c>
      <c r="K35" s="60">
        <v>47</v>
      </c>
      <c r="L35" s="31">
        <f>SUM(D35:K35)</f>
        <v>481</v>
      </c>
    </row>
    <row r="36" spans="1:15" ht="17.25">
      <c r="A36" s="102" t="s">
        <v>96</v>
      </c>
      <c r="B36" s="106" t="s">
        <v>100</v>
      </c>
      <c r="C36" s="11" t="s">
        <v>97</v>
      </c>
      <c r="D36" s="50">
        <v>95</v>
      </c>
      <c r="E36" s="51">
        <v>105</v>
      </c>
      <c r="F36" s="52">
        <v>99</v>
      </c>
      <c r="G36" s="52">
        <v>88</v>
      </c>
      <c r="H36" s="52">
        <v>41</v>
      </c>
      <c r="I36" s="52">
        <v>61</v>
      </c>
      <c r="J36" s="52">
        <v>56</v>
      </c>
      <c r="K36" s="53">
        <v>53</v>
      </c>
      <c r="L36" s="54">
        <f t="shared" ref="L36" si="8">SUM(D36:K36)</f>
        <v>598</v>
      </c>
    </row>
    <row r="37" spans="1:15" ht="17.25">
      <c r="A37" s="16" t="s">
        <v>65</v>
      </c>
      <c r="B37" s="17" t="str">
        <f>[1]歩行者男時間別!B35</f>
        <v xml:space="preserve">八   町 </v>
      </c>
      <c r="C37" s="18" t="s">
        <v>66</v>
      </c>
      <c r="D37" s="70">
        <f t="shared" ref="D37:K37" si="9">SUM(D38:D39)</f>
        <v>245</v>
      </c>
      <c r="E37" s="71">
        <f t="shared" si="9"/>
        <v>241</v>
      </c>
      <c r="F37" s="71">
        <f t="shared" si="9"/>
        <v>278</v>
      </c>
      <c r="G37" s="71">
        <f t="shared" si="9"/>
        <v>204</v>
      </c>
      <c r="H37" s="71">
        <f t="shared" si="9"/>
        <v>229</v>
      </c>
      <c r="I37" s="71">
        <f t="shared" si="9"/>
        <v>329</v>
      </c>
      <c r="J37" s="71">
        <f t="shared" si="9"/>
        <v>293</v>
      </c>
      <c r="K37" s="72">
        <f t="shared" si="9"/>
        <v>223</v>
      </c>
      <c r="L37" s="22">
        <f t="shared" ref="L37" si="10">SUM(L38:L39)</f>
        <v>2042</v>
      </c>
    </row>
    <row r="38" spans="1:15" ht="17.25">
      <c r="A38" s="23" t="s">
        <v>67</v>
      </c>
      <c r="B38" s="24" t="str">
        <f>[1]歩行者男時間別!B36</f>
        <v xml:space="preserve">  八 　町 （タキカワ整形外科クリニック前）</v>
      </c>
      <c r="C38" s="25" t="s">
        <v>68</v>
      </c>
      <c r="D38" s="26">
        <v>148</v>
      </c>
      <c r="E38" s="27">
        <v>112</v>
      </c>
      <c r="F38" s="28">
        <v>121</v>
      </c>
      <c r="G38" s="28">
        <v>98</v>
      </c>
      <c r="H38" s="28">
        <v>132</v>
      </c>
      <c r="I38" s="28">
        <v>176</v>
      </c>
      <c r="J38" s="28">
        <v>159</v>
      </c>
      <c r="K38" s="29">
        <v>111</v>
      </c>
      <c r="L38" s="30">
        <f>SUM(D38:K38)</f>
        <v>1057</v>
      </c>
    </row>
    <row r="39" spans="1:15" ht="17.25">
      <c r="A39" s="9" t="s">
        <v>69</v>
      </c>
      <c r="B39" s="10" t="str">
        <f>[1]歩行者男時間別!B37</f>
        <v xml:space="preserve">  八 　町 （豊橋信用金庫　東支店前） </v>
      </c>
      <c r="C39" s="11" t="s">
        <v>70</v>
      </c>
      <c r="D39" s="12">
        <v>97</v>
      </c>
      <c r="E39" s="69">
        <v>129</v>
      </c>
      <c r="F39" s="13">
        <v>157</v>
      </c>
      <c r="G39" s="13">
        <v>106</v>
      </c>
      <c r="H39" s="13">
        <v>97</v>
      </c>
      <c r="I39" s="13">
        <v>153</v>
      </c>
      <c r="J39" s="13">
        <v>134</v>
      </c>
      <c r="K39" s="14">
        <v>112</v>
      </c>
      <c r="L39" s="40">
        <f t="shared" si="1"/>
        <v>985</v>
      </c>
    </row>
    <row r="40" spans="1:15" ht="17.25">
      <c r="A40" s="32" t="s">
        <v>71</v>
      </c>
      <c r="B40" s="33" t="str">
        <f>[1]歩行者男時間別!B38</f>
        <v xml:space="preserve">  岩 田 町（岩田運動公園前）</v>
      </c>
      <c r="C40" s="34" t="s">
        <v>72</v>
      </c>
      <c r="D40" s="35">
        <v>33</v>
      </c>
      <c r="E40" s="36">
        <v>43</v>
      </c>
      <c r="F40" s="37">
        <v>55</v>
      </c>
      <c r="G40" s="37">
        <v>39</v>
      </c>
      <c r="H40" s="37">
        <v>79</v>
      </c>
      <c r="I40" s="37">
        <v>32</v>
      </c>
      <c r="J40" s="37">
        <v>58</v>
      </c>
      <c r="K40" s="37">
        <v>61</v>
      </c>
      <c r="L40" s="40">
        <f t="shared" si="1"/>
        <v>400</v>
      </c>
    </row>
    <row r="41" spans="1:15" ht="17.25">
      <c r="A41" s="32" t="s">
        <v>73</v>
      </c>
      <c r="B41" s="33" t="str">
        <f>[1]歩行者男時間別!B39</f>
        <v xml:space="preserve">  豊橋商業高校前</v>
      </c>
      <c r="C41" s="34" t="s">
        <v>74</v>
      </c>
      <c r="D41" s="35">
        <v>28</v>
      </c>
      <c r="E41" s="36">
        <v>35</v>
      </c>
      <c r="F41" s="37">
        <v>33</v>
      </c>
      <c r="G41" s="37">
        <v>25</v>
      </c>
      <c r="H41" s="37">
        <v>36</v>
      </c>
      <c r="I41" s="37">
        <v>43</v>
      </c>
      <c r="J41" s="37">
        <v>32</v>
      </c>
      <c r="K41" s="37">
        <v>38</v>
      </c>
      <c r="L41" s="40">
        <f t="shared" ref="L41" si="11">SUM(D41:K41)</f>
        <v>270</v>
      </c>
    </row>
    <row r="42" spans="1:15" ht="17.25">
      <c r="A42" s="32" t="s">
        <v>75</v>
      </c>
      <c r="B42" s="33" t="str">
        <f>[1]歩行者男時間別!B40</f>
        <v xml:space="preserve">  小 畷 町（お福餅前）</v>
      </c>
      <c r="C42" s="34" t="s">
        <v>76</v>
      </c>
      <c r="D42" s="35">
        <v>31</v>
      </c>
      <c r="E42" s="36">
        <v>46</v>
      </c>
      <c r="F42" s="37">
        <v>37</v>
      </c>
      <c r="G42" s="37">
        <v>26</v>
      </c>
      <c r="H42" s="37">
        <v>13</v>
      </c>
      <c r="I42" s="37">
        <v>38</v>
      </c>
      <c r="J42" s="37">
        <v>39</v>
      </c>
      <c r="K42" s="38">
        <v>41</v>
      </c>
      <c r="L42" s="40">
        <f>SUM(D42:K42)</f>
        <v>271</v>
      </c>
    </row>
    <row r="43" spans="1:15" ht="17.25">
      <c r="A43" s="32" t="s">
        <v>77</v>
      </c>
      <c r="B43" s="33" t="str">
        <f>[1]歩行者男時間別!B41</f>
        <v xml:space="preserve">  大 山 塚（花田跨線橋）</v>
      </c>
      <c r="C43" s="34" t="s">
        <v>78</v>
      </c>
      <c r="D43" s="35">
        <v>90</v>
      </c>
      <c r="E43" s="36">
        <v>90</v>
      </c>
      <c r="F43" s="37">
        <v>86</v>
      </c>
      <c r="G43" s="37">
        <v>80</v>
      </c>
      <c r="H43" s="37">
        <v>48</v>
      </c>
      <c r="I43" s="37">
        <v>79</v>
      </c>
      <c r="J43" s="37">
        <v>72</v>
      </c>
      <c r="K43" s="38">
        <v>64</v>
      </c>
      <c r="L43" s="40">
        <f t="shared" si="1"/>
        <v>609</v>
      </c>
      <c r="N43" s="55"/>
      <c r="O43" s="55"/>
    </row>
    <row r="44" spans="1:15" ht="17.25">
      <c r="A44" s="32" t="s">
        <v>79</v>
      </c>
      <c r="B44" s="33" t="str">
        <f>[1]歩行者男時間別!B42</f>
        <v xml:space="preserve">  城 海 津（跨線橋）</v>
      </c>
      <c r="C44" s="34" t="s">
        <v>80</v>
      </c>
      <c r="D44" s="35">
        <v>31</v>
      </c>
      <c r="E44" s="36">
        <v>37</v>
      </c>
      <c r="F44" s="37">
        <v>30</v>
      </c>
      <c r="G44" s="37">
        <v>26</v>
      </c>
      <c r="H44" s="37">
        <v>34</v>
      </c>
      <c r="I44" s="37">
        <v>57</v>
      </c>
      <c r="J44" s="37">
        <v>51</v>
      </c>
      <c r="K44" s="38">
        <v>39</v>
      </c>
      <c r="L44" s="40">
        <f t="shared" si="1"/>
        <v>305</v>
      </c>
      <c r="N44" s="55"/>
      <c r="O44" s="55"/>
    </row>
    <row r="45" spans="1:15" ht="17.25">
      <c r="A45" s="32" t="s">
        <v>81</v>
      </c>
      <c r="B45" s="33" t="str">
        <f>[1]歩行者男時間別!B43</f>
        <v xml:space="preserve">  下 地 町（ヤマサちくわ前）</v>
      </c>
      <c r="C45" s="34" t="s">
        <v>82</v>
      </c>
      <c r="D45" s="35">
        <v>334</v>
      </c>
      <c r="E45" s="36">
        <v>420</v>
      </c>
      <c r="F45" s="37">
        <v>360</v>
      </c>
      <c r="G45" s="37">
        <v>333</v>
      </c>
      <c r="H45" s="37">
        <v>279</v>
      </c>
      <c r="I45" s="37">
        <v>307</v>
      </c>
      <c r="J45" s="37">
        <v>328</v>
      </c>
      <c r="K45" s="38">
        <v>302</v>
      </c>
      <c r="L45" s="40">
        <f t="shared" si="1"/>
        <v>2663</v>
      </c>
      <c r="N45" s="55"/>
      <c r="O45" s="55"/>
    </row>
    <row r="46" spans="1:15" ht="17.25">
      <c r="A46" s="73" t="s">
        <v>83</v>
      </c>
      <c r="B46" s="74" t="str">
        <f>[1]歩行者男時間別!B44</f>
        <v xml:space="preserve">  白 河 町（サーラ前）</v>
      </c>
      <c r="C46" s="75" t="s">
        <v>84</v>
      </c>
      <c r="D46" s="76">
        <v>81</v>
      </c>
      <c r="E46" s="77">
        <v>75</v>
      </c>
      <c r="F46" s="78">
        <v>70</v>
      </c>
      <c r="G46" s="78">
        <v>66</v>
      </c>
      <c r="H46" s="78">
        <v>53</v>
      </c>
      <c r="I46" s="78">
        <v>69</v>
      </c>
      <c r="J46" s="78">
        <v>58</v>
      </c>
      <c r="K46" s="79">
        <v>48</v>
      </c>
      <c r="L46" s="40">
        <f t="shared" si="1"/>
        <v>520</v>
      </c>
      <c r="N46" s="55"/>
      <c r="O46" s="55"/>
    </row>
    <row r="47" spans="1:15" ht="17.25">
      <c r="A47" s="32" t="s">
        <v>85</v>
      </c>
      <c r="B47" s="33" t="str">
        <f>[1]歩行者男時間別!B45</f>
        <v xml:space="preserve">  豊橋環状線（豊橋信用金庫　西支店前）</v>
      </c>
      <c r="C47" s="34" t="s">
        <v>86</v>
      </c>
      <c r="D47" s="76">
        <v>115</v>
      </c>
      <c r="E47" s="77">
        <v>111</v>
      </c>
      <c r="F47" s="78">
        <v>95</v>
      </c>
      <c r="G47" s="78">
        <v>106</v>
      </c>
      <c r="H47" s="78">
        <v>97</v>
      </c>
      <c r="I47" s="78">
        <v>104</v>
      </c>
      <c r="J47" s="78">
        <v>101</v>
      </c>
      <c r="K47" s="79">
        <v>73</v>
      </c>
      <c r="L47" s="40">
        <f t="shared" si="1"/>
        <v>802</v>
      </c>
      <c r="N47" s="55"/>
      <c r="O47" s="55"/>
    </row>
    <row r="48" spans="1:15" ht="18" thickBot="1">
      <c r="A48" s="105">
        <v>37</v>
      </c>
      <c r="B48" s="80" t="str">
        <f>[1]歩行者男時間別!B46</f>
        <v>　広小路通り３丁目（はんこやカワイ前）</v>
      </c>
      <c r="C48" s="81" t="s">
        <v>53</v>
      </c>
      <c r="D48" s="82">
        <v>3</v>
      </c>
      <c r="E48" s="83">
        <v>16</v>
      </c>
      <c r="F48" s="83">
        <v>15</v>
      </c>
      <c r="G48" s="83">
        <v>10</v>
      </c>
      <c r="H48" s="83">
        <v>5</v>
      </c>
      <c r="I48" s="83">
        <v>7</v>
      </c>
      <c r="J48" s="83">
        <v>10</v>
      </c>
      <c r="K48" s="84">
        <v>11</v>
      </c>
      <c r="L48" s="85">
        <f t="shared" si="1"/>
        <v>77</v>
      </c>
    </row>
    <row r="49" spans="1:12" ht="26.25" customHeight="1" thickBot="1">
      <c r="A49" s="86"/>
      <c r="B49" s="87"/>
      <c r="C49" s="88" t="s">
        <v>87</v>
      </c>
      <c r="D49" s="89">
        <f t="shared" ref="D49:K49" si="12">SUM(D5,D7:D11,D13:D20,D22:D27,D29:D36,D38:D48)</f>
        <v>3462</v>
      </c>
      <c r="E49" s="90">
        <f t="shared" si="12"/>
        <v>3977</v>
      </c>
      <c r="F49" s="90">
        <f t="shared" si="12"/>
        <v>3655</v>
      </c>
      <c r="G49" s="90">
        <f t="shared" si="12"/>
        <v>3107</v>
      </c>
      <c r="H49" s="90">
        <f t="shared" si="12"/>
        <v>2525</v>
      </c>
      <c r="I49" s="90">
        <f t="shared" si="12"/>
        <v>3275</v>
      </c>
      <c r="J49" s="90">
        <f t="shared" si="12"/>
        <v>3258</v>
      </c>
      <c r="K49" s="91">
        <f t="shared" si="12"/>
        <v>2802</v>
      </c>
      <c r="L49" s="92">
        <f>SUM(L5,L7:L11,L13:L20,L22:L27,L29:L33,L35:L36,L38:L48)</f>
        <v>24982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40</vt:lpstr>
      <vt:lpstr>'40'!Print_Area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2018-02-01T07:07:48Z</cp:lastPrinted>
  <dcterms:created xsi:type="dcterms:W3CDTF">2011-01-21T05:58:56Z</dcterms:created>
  <dcterms:modified xsi:type="dcterms:W3CDTF">2018-02-01T07:42:49Z</dcterms:modified>
</cp:coreProperties>
</file>